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86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<sst xmlns="http://schemas.openxmlformats.org/spreadsheetml/2006/main" count="17" uniqueCount="17">
  <si>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RPM</t>
  </si>
  <si>
    <t>Pitch</t>
  </si>
  <si>
    <t>Ratio</t>
  </si>
  <si>
    <t>5% slip</t>
  </si>
  <si>
    <t>7% slip</t>
  </si>
  <si>
    <t>10% slip</t>
  </si>
  <si>
    <t>8% slip</t>
  </si>
  <si>
    <t>6% slip</t>
  </si>
  <si>
    <t>Boat Speed and Propeller Slip Calculator</t>
  </si>
  <si>
    <t>Enter Gear Ratio X:1 (i.e. for 2:1 ratio enter 2):</t>
  </si>
  <si>
    <t>Enter Propeller Pitch in Inches:</t>
  </si>
  <si>
    <t>Theoretical Speed</t>
  </si>
  <si>
    <t>15% slip</t>
  </si>
  <si>
    <t>20% slip</t>
  </si>
  <si>
    <t>25% slip</t>
  </si>
  <si>
    <t>INSTRUCTIONS:  Enter the propeller pitch and gear ratio above.  The sheet below will automatically update.</t>
  </si>
  <si>
    <t xml:space="preserve">If you have any questions, please email them to info@G3owners.com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</si>
</sst>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 wrapText="1"/>
      <protection/>
    </xf>
    <xf numFmtId="9" fontId="0" fillId="34" borderId="0" xfId="0" applyNumberFormat="1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3" width="12.140625" style="1" customWidth="1"/>
  </cols>
  <sheetData>
    <row r="1" spans="1:5" ht="23.25">
      <c r="A1" s="3" t="s">
        <v>8</v>
      </c>
      <c r="B1" s="4"/>
      <c r="C1" s="4"/>
      <c r="D1" s="4"/>
      <c r="E1" s="4"/>
    </row>
    <row r="2" spans="1:6" ht="15">
      <c r="A2" s="5"/>
      <c r="B2" s="5"/>
      <c r="C2" s="5"/>
      <c r="D2" s="5"/>
      <c r="E2" s="6" t="s">
        <v>10</v>
      </c>
      <c r="F2" s="2">
        <v>21</v>
      </c>
    </row>
    <row r="3" spans="1:6" ht="15">
      <c r="A3" s="5"/>
      <c r="B3" s="5"/>
      <c r="C3" s="5"/>
      <c r="D3" s="5"/>
      <c r="E3" s="6" t="s">
        <v>9</v>
      </c>
      <c r="F3" s="2">
        <v>2</v>
      </c>
    </row>
    <row r="5" ht="15">
      <c r="A5" s="12" t="s">
        <v>15</v>
      </c>
    </row>
    <row r="6" spans="1:13" ht="30">
      <c r="A6" s="7" t="s">
        <v>0</v>
      </c>
      <c r="B6" s="7" t="s">
        <v>1</v>
      </c>
      <c r="C6" s="7">
        <v>1056</v>
      </c>
      <c r="D6" s="7" t="s">
        <v>2</v>
      </c>
      <c r="E6" s="8" t="s">
        <v>11</v>
      </c>
      <c r="F6" s="7" t="s">
        <v>3</v>
      </c>
      <c r="G6" s="7" t="s">
        <v>7</v>
      </c>
      <c r="H6" s="7" t="s">
        <v>4</v>
      </c>
      <c r="I6" s="7" t="s">
        <v>6</v>
      </c>
      <c r="J6" s="7" t="s">
        <v>5</v>
      </c>
      <c r="K6" s="9" t="s">
        <v>12</v>
      </c>
      <c r="L6" s="9" t="s">
        <v>13</v>
      </c>
      <c r="M6" s="9" t="s">
        <v>14</v>
      </c>
    </row>
    <row r="7" spans="1:13" ht="15">
      <c r="A7" s="4">
        <v>4000</v>
      </c>
      <c r="B7" s="4">
        <f>$F$2</f>
        <v>21</v>
      </c>
      <c r="C7" s="4">
        <v>1056</v>
      </c>
      <c r="D7" s="4">
        <f>$F$3</f>
        <v>2</v>
      </c>
      <c r="E7" s="10">
        <f aca="true" t="shared" si="0" ref="E7:E16">(A7*B7)/(C7*D7)</f>
        <v>39.77272727272727</v>
      </c>
      <c r="F7" s="10">
        <f aca="true" t="shared" si="1" ref="F7:F16">E7*0.95</f>
        <v>37.78409090909091</v>
      </c>
      <c r="G7" s="10">
        <f aca="true" t="shared" si="2" ref="G7:G16">E7*0.94</f>
        <v>37.38636363636363</v>
      </c>
      <c r="H7" s="10">
        <f aca="true" t="shared" si="3" ref="H7:H16">E7*0.93</f>
        <v>36.98863636363637</v>
      </c>
      <c r="I7" s="10">
        <f aca="true" t="shared" si="4" ref="I7:I16">E7*0.92</f>
        <v>36.59090909090909</v>
      </c>
      <c r="J7" s="10">
        <f aca="true" t="shared" si="5" ref="J7:J16">E7*0.9</f>
        <v>35.79545454545455</v>
      </c>
      <c r="K7" s="10">
        <f aca="true" t="shared" si="6" ref="K7:K16">E7*0.85</f>
        <v>33.80681818181818</v>
      </c>
      <c r="L7" s="10">
        <f aca="true" t="shared" si="7" ref="L7:L16">E7*0.8</f>
        <v>31.81818181818182</v>
      </c>
      <c r="M7" s="10">
        <f aca="true" t="shared" si="8" ref="M7:M16">E7*0.75</f>
        <v>29.829545454545453</v>
      </c>
    </row>
    <row r="8" spans="1:13" ht="15">
      <c r="A8" s="4">
        <v>4100</v>
      </c>
      <c r="B8" s="4">
        <f aca="true" t="shared" si="9" ref="B8:B37">$F$2</f>
        <v>21</v>
      </c>
      <c r="C8" s="4">
        <v>1057</v>
      </c>
      <c r="D8" s="4">
        <f aca="true" t="shared" si="10" ref="D8:D37">$F$3</f>
        <v>2</v>
      </c>
      <c r="E8" s="10">
        <f t="shared" si="0"/>
        <v>40.728476821192054</v>
      </c>
      <c r="F8" s="10">
        <f t="shared" si="1"/>
        <v>38.69205298013245</v>
      </c>
      <c r="G8" s="10">
        <f t="shared" si="2"/>
        <v>38.28476821192053</v>
      </c>
      <c r="H8" s="10">
        <f t="shared" si="3"/>
        <v>37.87748344370861</v>
      </c>
      <c r="I8" s="10">
        <f t="shared" si="4"/>
        <v>37.47019867549669</v>
      </c>
      <c r="J8" s="10">
        <f t="shared" si="5"/>
        <v>36.65562913907285</v>
      </c>
      <c r="K8" s="10">
        <f t="shared" si="6"/>
        <v>34.61920529801324</v>
      </c>
      <c r="L8" s="10">
        <f t="shared" si="7"/>
        <v>32.58278145695365</v>
      </c>
      <c r="M8" s="10">
        <f t="shared" si="8"/>
        <v>30.54635761589404</v>
      </c>
    </row>
    <row r="9" spans="1:13" ht="15">
      <c r="A9" s="4">
        <v>4200</v>
      </c>
      <c r="B9" s="4">
        <f t="shared" si="9"/>
        <v>21</v>
      </c>
      <c r="C9" s="4">
        <v>1058</v>
      </c>
      <c r="D9" s="4">
        <f t="shared" si="10"/>
        <v>2</v>
      </c>
      <c r="E9" s="10">
        <f t="shared" si="0"/>
        <v>41.68241965973535</v>
      </c>
      <c r="F9" s="10">
        <f t="shared" si="1"/>
        <v>39.598298676748584</v>
      </c>
      <c r="G9" s="10">
        <f t="shared" si="2"/>
        <v>39.18147448015123</v>
      </c>
      <c r="H9" s="10">
        <f t="shared" si="3"/>
        <v>38.76465028355388</v>
      </c>
      <c r="I9" s="10">
        <f t="shared" si="4"/>
        <v>38.34782608695652</v>
      </c>
      <c r="J9" s="10">
        <f t="shared" si="5"/>
        <v>37.514177693761816</v>
      </c>
      <c r="K9" s="10">
        <f t="shared" si="6"/>
        <v>35.43005671077505</v>
      </c>
      <c r="L9" s="10">
        <f t="shared" si="7"/>
        <v>33.34593572778828</v>
      </c>
      <c r="M9" s="10">
        <f t="shared" si="8"/>
        <v>31.261814744801512</v>
      </c>
    </row>
    <row r="10" spans="1:13" ht="15">
      <c r="A10" s="4">
        <v>4300</v>
      </c>
      <c r="B10" s="4">
        <f t="shared" si="9"/>
        <v>21</v>
      </c>
      <c r="C10" s="4">
        <v>1059</v>
      </c>
      <c r="D10" s="4">
        <f t="shared" si="10"/>
        <v>2</v>
      </c>
      <c r="E10" s="10">
        <f t="shared" si="0"/>
        <v>42.63456090651558</v>
      </c>
      <c r="F10" s="10">
        <f t="shared" si="1"/>
        <v>40.5028328611898</v>
      </c>
      <c r="G10" s="10">
        <f t="shared" si="2"/>
        <v>40.07648725212464</v>
      </c>
      <c r="H10" s="10">
        <f t="shared" si="3"/>
        <v>39.65014164305949</v>
      </c>
      <c r="I10" s="10">
        <f t="shared" si="4"/>
        <v>39.22379603399434</v>
      </c>
      <c r="J10" s="10">
        <f t="shared" si="5"/>
        <v>38.37110481586402</v>
      </c>
      <c r="K10" s="10">
        <f t="shared" si="6"/>
        <v>36.23937677053824</v>
      </c>
      <c r="L10" s="10">
        <f t="shared" si="7"/>
        <v>34.107648725212464</v>
      </c>
      <c r="M10" s="10">
        <f t="shared" si="8"/>
        <v>31.975920679886684</v>
      </c>
    </row>
    <row r="11" spans="1:13" ht="15">
      <c r="A11" s="4">
        <v>4400</v>
      </c>
      <c r="B11" s="4">
        <f t="shared" si="9"/>
        <v>21</v>
      </c>
      <c r="C11" s="4">
        <v>1060</v>
      </c>
      <c r="D11" s="4">
        <f t="shared" si="10"/>
        <v>2</v>
      </c>
      <c r="E11" s="10">
        <f t="shared" si="0"/>
        <v>43.58490566037736</v>
      </c>
      <c r="F11" s="10">
        <f t="shared" si="1"/>
        <v>41.40566037735849</v>
      </c>
      <c r="G11" s="10">
        <f t="shared" si="2"/>
        <v>40.969811320754715</v>
      </c>
      <c r="H11" s="10">
        <f t="shared" si="3"/>
        <v>40.533962264150944</v>
      </c>
      <c r="I11" s="10">
        <f t="shared" si="4"/>
        <v>40.09811320754717</v>
      </c>
      <c r="J11" s="10">
        <f t="shared" si="5"/>
        <v>39.22641509433962</v>
      </c>
      <c r="K11" s="10">
        <f t="shared" si="6"/>
        <v>37.04716981132076</v>
      </c>
      <c r="L11" s="10">
        <f t="shared" si="7"/>
        <v>34.86792452830189</v>
      </c>
      <c r="M11" s="10">
        <f t="shared" si="8"/>
        <v>32.68867924528302</v>
      </c>
    </row>
    <row r="12" spans="1:13" ht="15">
      <c r="A12" s="4">
        <v>4500</v>
      </c>
      <c r="B12" s="4">
        <f t="shared" si="9"/>
        <v>21</v>
      </c>
      <c r="C12" s="4">
        <v>1061</v>
      </c>
      <c r="D12" s="4">
        <f t="shared" si="10"/>
        <v>2</v>
      </c>
      <c r="E12" s="10">
        <f t="shared" si="0"/>
        <v>44.53345900094251</v>
      </c>
      <c r="F12" s="10">
        <f t="shared" si="1"/>
        <v>42.30678605089538</v>
      </c>
      <c r="G12" s="10">
        <f t="shared" si="2"/>
        <v>41.86145146088595</v>
      </c>
      <c r="H12" s="11">
        <f t="shared" si="3"/>
        <v>41.416116870876536</v>
      </c>
      <c r="I12" s="11">
        <f t="shared" si="4"/>
        <v>40.970782280867105</v>
      </c>
      <c r="J12" s="10">
        <f t="shared" si="5"/>
        <v>40.08011310084826</v>
      </c>
      <c r="K12" s="10">
        <f t="shared" si="6"/>
        <v>37.85344015080113</v>
      </c>
      <c r="L12" s="10">
        <f t="shared" si="7"/>
        <v>35.62676720075401</v>
      </c>
      <c r="M12" s="10">
        <f t="shared" si="8"/>
        <v>33.40009425070688</v>
      </c>
    </row>
    <row r="13" spans="1:13" ht="15">
      <c r="A13" s="4">
        <v>4600</v>
      </c>
      <c r="B13" s="4">
        <f t="shared" si="9"/>
        <v>21</v>
      </c>
      <c r="C13" s="4">
        <v>1062</v>
      </c>
      <c r="D13" s="4">
        <f t="shared" si="10"/>
        <v>2</v>
      </c>
      <c r="E13" s="10">
        <f t="shared" si="0"/>
        <v>45.48022598870057</v>
      </c>
      <c r="F13" s="10">
        <f t="shared" si="1"/>
        <v>43.206214689265536</v>
      </c>
      <c r="G13" s="10">
        <f t="shared" si="2"/>
        <v>42.75141242937853</v>
      </c>
      <c r="H13" s="11">
        <f t="shared" si="3"/>
        <v>42.29661016949153</v>
      </c>
      <c r="I13" s="11">
        <f t="shared" si="4"/>
        <v>41.841807909604526</v>
      </c>
      <c r="J13" s="10">
        <f t="shared" si="5"/>
        <v>40.93220338983051</v>
      </c>
      <c r="K13" s="10">
        <f t="shared" si="6"/>
        <v>38.65819209039548</v>
      </c>
      <c r="L13" s="10">
        <f t="shared" si="7"/>
        <v>36.38418079096046</v>
      </c>
      <c r="M13" s="10">
        <f t="shared" si="8"/>
        <v>34.110169491525426</v>
      </c>
    </row>
    <row r="14" spans="1:13" ht="15">
      <c r="A14" s="4">
        <v>4700</v>
      </c>
      <c r="B14" s="4">
        <f t="shared" si="9"/>
        <v>21</v>
      </c>
      <c r="C14" s="4">
        <v>1063</v>
      </c>
      <c r="D14" s="4">
        <f t="shared" si="10"/>
        <v>2</v>
      </c>
      <c r="E14" s="10">
        <f t="shared" si="0"/>
        <v>46.42521166509878</v>
      </c>
      <c r="F14" s="10">
        <f t="shared" si="1"/>
        <v>44.10395108184384</v>
      </c>
      <c r="G14" s="10">
        <f t="shared" si="2"/>
        <v>43.63969896519285</v>
      </c>
      <c r="H14" s="11">
        <f t="shared" si="3"/>
        <v>43.17544684854187</v>
      </c>
      <c r="I14" s="11">
        <f t="shared" si="4"/>
        <v>42.71119473189088</v>
      </c>
      <c r="J14" s="10">
        <f t="shared" si="5"/>
        <v>41.7826904985889</v>
      </c>
      <c r="K14" s="10">
        <f t="shared" si="6"/>
        <v>39.46142991533396</v>
      </c>
      <c r="L14" s="10">
        <f t="shared" si="7"/>
        <v>37.140169332079026</v>
      </c>
      <c r="M14" s="10">
        <f t="shared" si="8"/>
        <v>34.818908748824086</v>
      </c>
    </row>
    <row r="15" spans="1:13" ht="15">
      <c r="A15" s="4">
        <v>4800</v>
      </c>
      <c r="B15" s="4">
        <f t="shared" si="9"/>
        <v>21</v>
      </c>
      <c r="C15" s="4">
        <v>1064</v>
      </c>
      <c r="D15" s="4">
        <f t="shared" si="10"/>
        <v>2</v>
      </c>
      <c r="E15" s="10">
        <f t="shared" si="0"/>
        <v>47.36842105263158</v>
      </c>
      <c r="F15" s="10">
        <f t="shared" si="1"/>
        <v>45</v>
      </c>
      <c r="G15" s="10">
        <f t="shared" si="2"/>
        <v>44.526315789473685</v>
      </c>
      <c r="H15" s="11">
        <f t="shared" si="3"/>
        <v>44.05263157894738</v>
      </c>
      <c r="I15" s="11">
        <f t="shared" si="4"/>
        <v>43.578947368421055</v>
      </c>
      <c r="J15" s="10">
        <f t="shared" si="5"/>
        <v>42.631578947368425</v>
      </c>
      <c r="K15" s="10">
        <f t="shared" si="6"/>
        <v>40.26315789473684</v>
      </c>
      <c r="L15" s="10">
        <f t="shared" si="7"/>
        <v>37.89473684210527</v>
      </c>
      <c r="M15" s="10">
        <f t="shared" si="8"/>
        <v>35.526315789473685</v>
      </c>
    </row>
    <row r="16" spans="1:13" ht="15">
      <c r="A16" s="4">
        <v>4900</v>
      </c>
      <c r="B16" s="4">
        <f t="shared" si="9"/>
        <v>21</v>
      </c>
      <c r="C16" s="4">
        <v>1065</v>
      </c>
      <c r="D16" s="4">
        <f t="shared" si="10"/>
        <v>2</v>
      </c>
      <c r="E16" s="10">
        <f t="shared" si="0"/>
        <v>48.309859154929576</v>
      </c>
      <c r="F16" s="10">
        <f t="shared" si="1"/>
        <v>45.894366197183096</v>
      </c>
      <c r="G16" s="10">
        <f t="shared" si="2"/>
        <v>45.411267605633796</v>
      </c>
      <c r="H16" s="11">
        <f t="shared" si="3"/>
        <v>44.92816901408451</v>
      </c>
      <c r="I16" s="11">
        <f t="shared" si="4"/>
        <v>44.44507042253521</v>
      </c>
      <c r="J16" s="10">
        <f t="shared" si="5"/>
        <v>43.478873239436616</v>
      </c>
      <c r="K16" s="10">
        <f t="shared" si="6"/>
        <v>41.06338028169014</v>
      </c>
      <c r="L16" s="10">
        <f t="shared" si="7"/>
        <v>38.647887323943664</v>
      </c>
      <c r="M16" s="10">
        <f t="shared" si="8"/>
        <v>36.232394366197184</v>
      </c>
    </row>
    <row r="17" spans="1:13" ht="15">
      <c r="A17" s="4">
        <v>5000</v>
      </c>
      <c r="B17" s="4">
        <f t="shared" si="9"/>
        <v>21</v>
      </c>
      <c r="C17" s="4">
        <v>1066</v>
      </c>
      <c r="D17" s="4">
        <f t="shared" si="10"/>
        <v>2</v>
      </c>
      <c r="E17" s="10">
        <f>(A17*B17)/(C17*D17)</f>
        <v>49.24953095684803</v>
      </c>
      <c r="F17" s="10">
        <f aca="true" t="shared" si="11" ref="F17:F27">E17*0.95</f>
        <v>46.78705440900562</v>
      </c>
      <c r="G17" s="10">
        <f aca="true" t="shared" si="12" ref="G17:G27">E17*0.94</f>
        <v>46.294559099437144</v>
      </c>
      <c r="H17" s="11">
        <f aca="true" t="shared" si="13" ref="H17:H27">E17*0.93</f>
        <v>45.80206378986867</v>
      </c>
      <c r="I17" s="11">
        <f aca="true" t="shared" si="14" ref="I17:I27">E17*0.92</f>
        <v>45.309568480300186</v>
      </c>
      <c r="J17" s="10">
        <f aca="true" t="shared" si="15" ref="J17:J27">E17*0.9</f>
        <v>44.32457786116323</v>
      </c>
      <c r="K17" s="10">
        <f aca="true" t="shared" si="16" ref="K17:K27">E17*0.85</f>
        <v>41.86210131332082</v>
      </c>
      <c r="L17" s="10">
        <f aca="true" t="shared" si="17" ref="L17:L27">E17*0.8</f>
        <v>39.39962476547842</v>
      </c>
      <c r="M17" s="10">
        <f aca="true" t="shared" si="18" ref="M17:M27">E17*0.75</f>
        <v>36.93714821763602</v>
      </c>
    </row>
    <row r="18" spans="1:13" ht="15">
      <c r="A18" s="4">
        <v>5100</v>
      </c>
      <c r="B18" s="4">
        <f t="shared" si="9"/>
        <v>21</v>
      </c>
      <c r="C18" s="4">
        <v>1067</v>
      </c>
      <c r="D18" s="4">
        <f t="shared" si="10"/>
        <v>2</v>
      </c>
      <c r="E18" s="10">
        <f>(A18*B18)/(C18*D18)</f>
        <v>50.18744142455483</v>
      </c>
      <c r="F18" s="10">
        <f t="shared" si="11"/>
        <v>47.67806935332708</v>
      </c>
      <c r="G18" s="10">
        <f t="shared" si="12"/>
        <v>47.17619493908153</v>
      </c>
      <c r="H18" s="11">
        <f t="shared" si="13"/>
        <v>46.67432052483599</v>
      </c>
      <c r="I18" s="11">
        <f t="shared" si="14"/>
        <v>46.17244611059044</v>
      </c>
      <c r="J18" s="10">
        <f t="shared" si="15"/>
        <v>45.168697282099345</v>
      </c>
      <c r="K18" s="10">
        <f t="shared" si="16"/>
        <v>42.6593252108716</v>
      </c>
      <c r="L18" s="10">
        <f t="shared" si="17"/>
        <v>40.14995313964386</v>
      </c>
      <c r="M18" s="10">
        <f t="shared" si="18"/>
        <v>37.64058106841612</v>
      </c>
    </row>
    <row r="19" spans="1:13" ht="15">
      <c r="A19" s="4">
        <v>5200</v>
      </c>
      <c r="B19" s="4">
        <f t="shared" si="9"/>
        <v>21</v>
      </c>
      <c r="C19" s="4">
        <v>1068</v>
      </c>
      <c r="D19" s="4">
        <f t="shared" si="10"/>
        <v>2</v>
      </c>
      <c r="E19" s="10">
        <f aca="true" t="shared" si="19" ref="E19:E27">(A19*B19)/(C19*D19)</f>
        <v>51.12359550561798</v>
      </c>
      <c r="F19" s="10">
        <f t="shared" si="11"/>
        <v>48.567415730337075</v>
      </c>
      <c r="G19" s="10">
        <f t="shared" si="12"/>
        <v>48.056179775280896</v>
      </c>
      <c r="H19" s="11">
        <f t="shared" si="13"/>
        <v>47.544943820224724</v>
      </c>
      <c r="I19" s="11">
        <f t="shared" si="14"/>
        <v>47.033707865168545</v>
      </c>
      <c r="J19" s="10">
        <f t="shared" si="15"/>
        <v>46.01123595505618</v>
      </c>
      <c r="K19" s="10">
        <f t="shared" si="16"/>
        <v>43.455056179775276</v>
      </c>
      <c r="L19" s="10">
        <f t="shared" si="17"/>
        <v>40.89887640449439</v>
      </c>
      <c r="M19" s="10">
        <f t="shared" si="18"/>
        <v>38.342696629213485</v>
      </c>
    </row>
    <row r="20" spans="1:13" ht="15">
      <c r="A20" s="4">
        <v>5300</v>
      </c>
      <c r="B20" s="4">
        <f t="shared" si="9"/>
        <v>21</v>
      </c>
      <c r="C20" s="4">
        <v>1069</v>
      </c>
      <c r="D20" s="4">
        <f t="shared" si="10"/>
        <v>2</v>
      </c>
      <c r="E20" s="10">
        <f t="shared" si="19"/>
        <v>52.05799812909261</v>
      </c>
      <c r="F20" s="10">
        <f t="shared" si="11"/>
        <v>49.45509822263798</v>
      </c>
      <c r="G20" s="10">
        <f t="shared" si="12"/>
        <v>48.93451824134705</v>
      </c>
      <c r="H20" s="11">
        <f t="shared" si="13"/>
        <v>48.41393826005613</v>
      </c>
      <c r="I20" s="11">
        <f t="shared" si="14"/>
        <v>47.893358278765206</v>
      </c>
      <c r="J20" s="10">
        <f t="shared" si="15"/>
        <v>46.85219831618335</v>
      </c>
      <c r="K20" s="10">
        <f t="shared" si="16"/>
        <v>44.249298409728716</v>
      </c>
      <c r="L20" s="10">
        <f t="shared" si="17"/>
        <v>41.64639850327409</v>
      </c>
      <c r="M20" s="10">
        <f t="shared" si="18"/>
        <v>39.04349859681946</v>
      </c>
    </row>
    <row r="21" spans="1:13" ht="15">
      <c r="A21" s="4">
        <v>5400</v>
      </c>
      <c r="B21" s="4">
        <f t="shared" si="9"/>
        <v>21</v>
      </c>
      <c r="C21" s="4">
        <v>1070</v>
      </c>
      <c r="D21" s="4">
        <f t="shared" si="10"/>
        <v>2</v>
      </c>
      <c r="E21" s="10">
        <f t="shared" si="19"/>
        <v>52.99065420560748</v>
      </c>
      <c r="F21" s="10">
        <f t="shared" si="11"/>
        <v>50.3411214953271</v>
      </c>
      <c r="G21" s="10">
        <f t="shared" si="12"/>
        <v>49.811214953271026</v>
      </c>
      <c r="H21" s="11">
        <f t="shared" si="13"/>
        <v>49.28130841121496</v>
      </c>
      <c r="I21" s="11">
        <f t="shared" si="14"/>
        <v>48.75140186915888</v>
      </c>
      <c r="J21" s="10">
        <f t="shared" si="15"/>
        <v>47.69158878504673</v>
      </c>
      <c r="K21" s="10">
        <f t="shared" si="16"/>
        <v>45.04205607476636</v>
      </c>
      <c r="L21" s="10">
        <f t="shared" si="17"/>
        <v>42.39252336448598</v>
      </c>
      <c r="M21" s="10">
        <f t="shared" si="18"/>
        <v>39.742990654205606</v>
      </c>
    </row>
    <row r="22" spans="1:13" ht="15">
      <c r="A22" s="4">
        <v>5500</v>
      </c>
      <c r="B22" s="4">
        <f t="shared" si="9"/>
        <v>21</v>
      </c>
      <c r="C22" s="4">
        <v>1071</v>
      </c>
      <c r="D22" s="4">
        <f t="shared" si="10"/>
        <v>2</v>
      </c>
      <c r="E22" s="10">
        <f t="shared" si="19"/>
        <v>53.92156862745098</v>
      </c>
      <c r="F22" s="10">
        <f t="shared" si="11"/>
        <v>51.22549019607843</v>
      </c>
      <c r="G22" s="10">
        <f t="shared" si="12"/>
        <v>50.686274509803916</v>
      </c>
      <c r="H22" s="11">
        <f t="shared" si="13"/>
        <v>50.14705882352941</v>
      </c>
      <c r="I22" s="11">
        <f t="shared" si="14"/>
        <v>49.6078431372549</v>
      </c>
      <c r="J22" s="10">
        <f t="shared" si="15"/>
        <v>48.529411764705884</v>
      </c>
      <c r="K22" s="10">
        <f t="shared" si="16"/>
        <v>45.833333333333336</v>
      </c>
      <c r="L22" s="10">
        <f t="shared" si="17"/>
        <v>43.13725490196079</v>
      </c>
      <c r="M22" s="10">
        <f t="shared" si="18"/>
        <v>40.44117647058823</v>
      </c>
    </row>
    <row r="23" spans="1:13" ht="15">
      <c r="A23" s="4">
        <v>5600</v>
      </c>
      <c r="B23" s="4">
        <f t="shared" si="9"/>
        <v>21</v>
      </c>
      <c r="C23" s="4">
        <v>1072</v>
      </c>
      <c r="D23" s="4">
        <f t="shared" si="10"/>
        <v>2</v>
      </c>
      <c r="E23" s="10">
        <f t="shared" si="19"/>
        <v>54.850746268656714</v>
      </c>
      <c r="F23" s="10">
        <f t="shared" si="11"/>
        <v>52.10820895522387</v>
      </c>
      <c r="G23" s="10">
        <f t="shared" si="12"/>
        <v>51.55970149253731</v>
      </c>
      <c r="H23" s="11">
        <f t="shared" si="13"/>
        <v>51.01119402985075</v>
      </c>
      <c r="I23" s="11">
        <f t="shared" si="14"/>
        <v>50.46268656716418</v>
      </c>
      <c r="J23" s="10">
        <f t="shared" si="15"/>
        <v>49.365671641791046</v>
      </c>
      <c r="K23" s="10">
        <f t="shared" si="16"/>
        <v>46.623134328358205</v>
      </c>
      <c r="L23" s="10">
        <f t="shared" si="17"/>
        <v>43.88059701492537</v>
      </c>
      <c r="M23" s="10">
        <f t="shared" si="18"/>
        <v>41.13805970149254</v>
      </c>
    </row>
    <row r="24" spans="1:13" ht="15">
      <c r="A24" s="4">
        <v>5700</v>
      </c>
      <c r="B24" s="4">
        <f t="shared" si="9"/>
        <v>21</v>
      </c>
      <c r="C24" s="4">
        <v>1073</v>
      </c>
      <c r="D24" s="4">
        <f t="shared" si="10"/>
        <v>2</v>
      </c>
      <c r="E24" s="10">
        <f t="shared" si="19"/>
        <v>55.77819198508854</v>
      </c>
      <c r="F24" s="10">
        <f t="shared" si="11"/>
        <v>52.98928238583411</v>
      </c>
      <c r="G24" s="10">
        <f t="shared" si="12"/>
        <v>52.43150046598323</v>
      </c>
      <c r="H24" s="11">
        <f t="shared" si="13"/>
        <v>51.873718546132345</v>
      </c>
      <c r="I24" s="11">
        <f t="shared" si="14"/>
        <v>51.315936626281456</v>
      </c>
      <c r="J24" s="10">
        <f t="shared" si="15"/>
        <v>50.200372786579685</v>
      </c>
      <c r="K24" s="10">
        <f t="shared" si="16"/>
        <v>47.41146318732526</v>
      </c>
      <c r="L24" s="10">
        <f t="shared" si="17"/>
        <v>44.622553588070836</v>
      </c>
      <c r="M24" s="10">
        <f t="shared" si="18"/>
        <v>41.833643988816405</v>
      </c>
    </row>
    <row r="25" spans="1:13" ht="15">
      <c r="A25" s="4">
        <v>5800</v>
      </c>
      <c r="B25" s="4">
        <f t="shared" si="9"/>
        <v>21</v>
      </c>
      <c r="C25" s="4">
        <v>1074</v>
      </c>
      <c r="D25" s="4">
        <f t="shared" si="10"/>
        <v>2</v>
      </c>
      <c r="E25" s="10">
        <f t="shared" si="19"/>
        <v>56.70391061452514</v>
      </c>
      <c r="F25" s="10">
        <f t="shared" si="11"/>
        <v>53.86871508379888</v>
      </c>
      <c r="G25" s="10">
        <f t="shared" si="12"/>
        <v>53.30167597765363</v>
      </c>
      <c r="H25" s="11">
        <f t="shared" si="13"/>
        <v>52.734636871508386</v>
      </c>
      <c r="I25" s="11">
        <f t="shared" si="14"/>
        <v>52.16759776536313</v>
      </c>
      <c r="J25" s="10">
        <f t="shared" si="15"/>
        <v>51.03351955307263</v>
      </c>
      <c r="K25" s="10">
        <f t="shared" si="16"/>
        <v>48.19832402234637</v>
      </c>
      <c r="L25" s="10">
        <f t="shared" si="17"/>
        <v>45.36312849162012</v>
      </c>
      <c r="M25" s="10">
        <f t="shared" si="18"/>
        <v>42.52793296089386</v>
      </c>
    </row>
    <row r="26" spans="1:13" ht="15">
      <c r="A26" s="4">
        <v>5900</v>
      </c>
      <c r="B26" s="4">
        <f t="shared" si="9"/>
        <v>21</v>
      </c>
      <c r="C26" s="4">
        <v>1075</v>
      </c>
      <c r="D26" s="4">
        <f t="shared" si="10"/>
        <v>2</v>
      </c>
      <c r="E26" s="10">
        <f t="shared" si="19"/>
        <v>57.627906976744185</v>
      </c>
      <c r="F26" s="10">
        <f t="shared" si="11"/>
        <v>54.746511627906976</v>
      </c>
      <c r="G26" s="10">
        <f t="shared" si="12"/>
        <v>54.17023255813953</v>
      </c>
      <c r="H26" s="11">
        <f t="shared" si="13"/>
        <v>53.593953488372094</v>
      </c>
      <c r="I26" s="11">
        <f t="shared" si="14"/>
        <v>53.017674418604656</v>
      </c>
      <c r="J26" s="10">
        <f t="shared" si="15"/>
        <v>51.86511627906977</v>
      </c>
      <c r="K26" s="10">
        <f t="shared" si="16"/>
        <v>48.98372093023256</v>
      </c>
      <c r="L26" s="10">
        <f t="shared" si="17"/>
        <v>46.10232558139535</v>
      </c>
      <c r="M26" s="10">
        <f t="shared" si="18"/>
        <v>43.22093023255814</v>
      </c>
    </row>
    <row r="27" spans="1:13" ht="15">
      <c r="A27" s="4">
        <v>6000</v>
      </c>
      <c r="B27" s="4">
        <f t="shared" si="9"/>
        <v>21</v>
      </c>
      <c r="C27" s="4">
        <v>1076</v>
      </c>
      <c r="D27" s="4">
        <f t="shared" si="10"/>
        <v>2</v>
      </c>
      <c r="E27" s="10">
        <f t="shared" si="19"/>
        <v>58.55018587360595</v>
      </c>
      <c r="F27" s="10">
        <f t="shared" si="11"/>
        <v>55.622676579925646</v>
      </c>
      <c r="G27" s="10">
        <f t="shared" si="12"/>
        <v>55.03717472118959</v>
      </c>
      <c r="H27" s="11">
        <f t="shared" si="13"/>
        <v>54.451672862453535</v>
      </c>
      <c r="I27" s="11">
        <f t="shared" si="14"/>
        <v>53.866171003717476</v>
      </c>
      <c r="J27" s="10">
        <f t="shared" si="15"/>
        <v>52.69516728624535</v>
      </c>
      <c r="K27" s="10">
        <f t="shared" si="16"/>
        <v>49.767657992565056</v>
      </c>
      <c r="L27" s="10">
        <f t="shared" si="17"/>
        <v>46.84014869888476</v>
      </c>
      <c r="M27" s="10">
        <f t="shared" si="18"/>
        <v>43.91263940520446</v>
      </c>
    </row>
    <row r="28" spans="1:13" ht="15">
      <c r="A28" s="4">
        <v>6100</v>
      </c>
      <c r="B28" s="4">
        <f t="shared" si="9"/>
        <v>21</v>
      </c>
      <c r="C28" s="4">
        <v>1077</v>
      </c>
      <c r="D28" s="4">
        <f t="shared" si="10"/>
        <v>2</v>
      </c>
      <c r="E28" s="10">
        <f aca="true" t="shared" si="20" ref="E28:E37">(A28*B28)/(C28*D28)</f>
        <v>59.47075208913649</v>
      </c>
      <c r="F28" s="10">
        <f aca="true" t="shared" si="21" ref="F28:F37">E28*0.95</f>
        <v>56.49721448467966</v>
      </c>
      <c r="G28" s="10">
        <f aca="true" t="shared" si="22" ref="G28:G37">E28*0.94</f>
        <v>55.9025069637883</v>
      </c>
      <c r="H28" s="11">
        <f aca="true" t="shared" si="23" ref="H28:H37">E28*0.93</f>
        <v>55.307799442896936</v>
      </c>
      <c r="I28" s="11">
        <f aca="true" t="shared" si="24" ref="I28:I37">E28*0.92</f>
        <v>54.713091922005574</v>
      </c>
      <c r="J28" s="10">
        <f aca="true" t="shared" si="25" ref="J28:J37">E28*0.9</f>
        <v>53.523676880222844</v>
      </c>
      <c r="K28" s="10">
        <f aca="true" t="shared" si="26" ref="K28:K37">E28*0.85</f>
        <v>50.550139275766014</v>
      </c>
      <c r="L28" s="10">
        <f aca="true" t="shared" si="27" ref="L28:L37">E28*0.8</f>
        <v>47.57660167130919</v>
      </c>
      <c r="M28" s="10">
        <f aca="true" t="shared" si="28" ref="M28:M37">E28*0.75</f>
        <v>44.60306406685237</v>
      </c>
    </row>
    <row r="29" spans="1:13" ht="15">
      <c r="A29" s="4">
        <v>6200</v>
      </c>
      <c r="B29" s="4">
        <f t="shared" si="9"/>
        <v>21</v>
      </c>
      <c r="C29" s="4">
        <v>1078</v>
      </c>
      <c r="D29" s="4">
        <f t="shared" si="10"/>
        <v>2</v>
      </c>
      <c r="E29" s="10">
        <f t="shared" si="20"/>
        <v>60.38961038961039</v>
      </c>
      <c r="F29" s="10">
        <f t="shared" si="21"/>
        <v>57.370129870129865</v>
      </c>
      <c r="G29" s="10">
        <f t="shared" si="22"/>
        <v>56.76623376623376</v>
      </c>
      <c r="H29" s="11">
        <f t="shared" si="23"/>
        <v>56.16233766233766</v>
      </c>
      <c r="I29" s="11">
        <f t="shared" si="24"/>
        <v>55.55844155844156</v>
      </c>
      <c r="J29" s="10">
        <f t="shared" si="25"/>
        <v>54.35064935064935</v>
      </c>
      <c r="K29" s="10">
        <f t="shared" si="26"/>
        <v>51.33116883116883</v>
      </c>
      <c r="L29" s="10">
        <f t="shared" si="27"/>
        <v>48.311688311688314</v>
      </c>
      <c r="M29" s="10">
        <f t="shared" si="28"/>
        <v>45.29220779220779</v>
      </c>
    </row>
    <row r="30" spans="1:13" ht="15">
      <c r="A30" s="4">
        <v>6300</v>
      </c>
      <c r="B30" s="4">
        <f t="shared" si="9"/>
        <v>21</v>
      </c>
      <c r="C30" s="4">
        <v>1079</v>
      </c>
      <c r="D30" s="4">
        <f t="shared" si="10"/>
        <v>2</v>
      </c>
      <c r="E30" s="10">
        <f t="shared" si="20"/>
        <v>61.306765523633</v>
      </c>
      <c r="F30" s="10">
        <f t="shared" si="21"/>
        <v>58.24142724745134</v>
      </c>
      <c r="G30" s="10">
        <f t="shared" si="22"/>
        <v>57.62835959221501</v>
      </c>
      <c r="H30" s="11">
        <f t="shared" si="23"/>
        <v>57.01529193697869</v>
      </c>
      <c r="I30" s="11">
        <f t="shared" si="24"/>
        <v>56.40222428174236</v>
      </c>
      <c r="J30" s="10">
        <f t="shared" si="25"/>
        <v>55.1760889712697</v>
      </c>
      <c r="K30" s="10">
        <f t="shared" si="26"/>
        <v>52.11075069508804</v>
      </c>
      <c r="L30" s="10">
        <f t="shared" si="27"/>
        <v>49.0454124189064</v>
      </c>
      <c r="M30" s="10">
        <f t="shared" si="28"/>
        <v>45.980074142724746</v>
      </c>
    </row>
    <row r="31" spans="1:13" ht="15">
      <c r="A31" s="4">
        <v>6400</v>
      </c>
      <c r="B31" s="4">
        <f t="shared" si="9"/>
        <v>21</v>
      </c>
      <c r="C31" s="4">
        <v>1080</v>
      </c>
      <c r="D31" s="4">
        <f t="shared" si="10"/>
        <v>2</v>
      </c>
      <c r="E31" s="10">
        <f t="shared" si="20"/>
        <v>62.22222222222222</v>
      </c>
      <c r="F31" s="10">
        <f t="shared" si="21"/>
        <v>59.11111111111111</v>
      </c>
      <c r="G31" s="10">
        <f t="shared" si="22"/>
        <v>58.48888888888889</v>
      </c>
      <c r="H31" s="11">
        <f t="shared" si="23"/>
        <v>57.86666666666667</v>
      </c>
      <c r="I31" s="11">
        <f t="shared" si="24"/>
        <v>57.24444444444445</v>
      </c>
      <c r="J31" s="10">
        <f t="shared" si="25"/>
        <v>56</v>
      </c>
      <c r="K31" s="10">
        <f t="shared" si="26"/>
        <v>52.888888888888886</v>
      </c>
      <c r="L31" s="10">
        <f t="shared" si="27"/>
        <v>49.77777777777778</v>
      </c>
      <c r="M31" s="10">
        <f t="shared" si="28"/>
        <v>46.666666666666664</v>
      </c>
    </row>
    <row r="32" spans="1:13" ht="15">
      <c r="A32" s="4">
        <v>6500</v>
      </c>
      <c r="B32" s="4">
        <f t="shared" si="9"/>
        <v>21</v>
      </c>
      <c r="C32" s="4">
        <v>1081</v>
      </c>
      <c r="D32" s="4">
        <f t="shared" si="10"/>
        <v>2</v>
      </c>
      <c r="E32" s="10">
        <f t="shared" si="20"/>
        <v>63.13598519888992</v>
      </c>
      <c r="F32" s="10">
        <f t="shared" si="21"/>
        <v>59.97918593894542</v>
      </c>
      <c r="G32" s="10">
        <f t="shared" si="22"/>
        <v>59.34782608695652</v>
      </c>
      <c r="H32" s="11">
        <f t="shared" si="23"/>
        <v>58.716466234967626</v>
      </c>
      <c r="I32" s="11">
        <f t="shared" si="24"/>
        <v>58.08510638297873</v>
      </c>
      <c r="J32" s="10">
        <f t="shared" si="25"/>
        <v>56.82238667900093</v>
      </c>
      <c r="K32" s="10">
        <f t="shared" si="26"/>
        <v>53.66558741905643</v>
      </c>
      <c r="L32" s="10">
        <f t="shared" si="27"/>
        <v>50.50878815911194</v>
      </c>
      <c r="M32" s="10">
        <f t="shared" si="28"/>
        <v>47.35198889916744</v>
      </c>
    </row>
    <row r="33" spans="1:13" ht="15">
      <c r="A33" s="4">
        <v>6600</v>
      </c>
      <c r="B33" s="4">
        <f t="shared" si="9"/>
        <v>21</v>
      </c>
      <c r="C33" s="4">
        <v>1082</v>
      </c>
      <c r="D33" s="4">
        <f t="shared" si="10"/>
        <v>2</v>
      </c>
      <c r="E33" s="10">
        <f t="shared" si="20"/>
        <v>64.04805914972273</v>
      </c>
      <c r="F33" s="10">
        <f t="shared" si="21"/>
        <v>60.84565619223659</v>
      </c>
      <c r="G33" s="10">
        <f t="shared" si="22"/>
        <v>60.205175600739366</v>
      </c>
      <c r="H33" s="11">
        <f t="shared" si="23"/>
        <v>59.56469500924214</v>
      </c>
      <c r="I33" s="11">
        <f t="shared" si="24"/>
        <v>58.92421441774491</v>
      </c>
      <c r="J33" s="10">
        <f t="shared" si="25"/>
        <v>57.64325323475046</v>
      </c>
      <c r="K33" s="10">
        <f t="shared" si="26"/>
        <v>54.44085027726432</v>
      </c>
      <c r="L33" s="10">
        <f t="shared" si="27"/>
        <v>51.23844731977819</v>
      </c>
      <c r="M33" s="10">
        <f t="shared" si="28"/>
        <v>48.036044362292046</v>
      </c>
    </row>
    <row r="34" spans="1:13" ht="15">
      <c r="A34" s="4">
        <v>6700</v>
      </c>
      <c r="B34" s="4">
        <f t="shared" si="9"/>
        <v>21</v>
      </c>
      <c r="C34" s="4">
        <v>1083</v>
      </c>
      <c r="D34" s="4">
        <f t="shared" si="10"/>
        <v>2</v>
      </c>
      <c r="E34" s="10">
        <f t="shared" si="20"/>
        <v>64.9584487534626</v>
      </c>
      <c r="F34" s="10">
        <f t="shared" si="21"/>
        <v>61.71052631578947</v>
      </c>
      <c r="G34" s="10">
        <f t="shared" si="22"/>
        <v>61.06094182825485</v>
      </c>
      <c r="H34" s="11">
        <f t="shared" si="23"/>
        <v>60.41135734072022</v>
      </c>
      <c r="I34" s="11">
        <f t="shared" si="24"/>
        <v>59.7617728531856</v>
      </c>
      <c r="J34" s="10">
        <f t="shared" si="25"/>
        <v>58.46260387811635</v>
      </c>
      <c r="K34" s="10">
        <f t="shared" si="26"/>
        <v>55.214681440443215</v>
      </c>
      <c r="L34" s="10">
        <f t="shared" si="27"/>
        <v>51.96675900277009</v>
      </c>
      <c r="M34" s="10">
        <f t="shared" si="28"/>
        <v>48.71883656509695</v>
      </c>
    </row>
    <row r="35" spans="1:13" ht="15">
      <c r="A35" s="4">
        <v>6800</v>
      </c>
      <c r="B35" s="4">
        <f t="shared" si="9"/>
        <v>21</v>
      </c>
      <c r="C35" s="4">
        <v>1084</v>
      </c>
      <c r="D35" s="4">
        <f t="shared" si="10"/>
        <v>2</v>
      </c>
      <c r="E35" s="10">
        <f t="shared" si="20"/>
        <v>65.86715867158672</v>
      </c>
      <c r="F35" s="10">
        <f t="shared" si="21"/>
        <v>62.573800738007385</v>
      </c>
      <c r="G35" s="10">
        <f t="shared" si="22"/>
        <v>61.91512915129152</v>
      </c>
      <c r="H35" s="11">
        <f t="shared" si="23"/>
        <v>61.256457564575655</v>
      </c>
      <c r="I35" s="11">
        <f t="shared" si="24"/>
        <v>60.597785977859786</v>
      </c>
      <c r="J35" s="10">
        <f t="shared" si="25"/>
        <v>59.28044280442805</v>
      </c>
      <c r="K35" s="10">
        <f t="shared" si="26"/>
        <v>55.98708487084871</v>
      </c>
      <c r="L35" s="10">
        <f t="shared" si="27"/>
        <v>52.69372693726938</v>
      </c>
      <c r="M35" s="10">
        <f t="shared" si="28"/>
        <v>49.400369003690045</v>
      </c>
    </row>
    <row r="36" spans="1:13" ht="15">
      <c r="A36" s="4">
        <v>6900</v>
      </c>
      <c r="B36" s="4">
        <f t="shared" si="9"/>
        <v>21</v>
      </c>
      <c r="C36" s="4">
        <v>1085</v>
      </c>
      <c r="D36" s="4">
        <f t="shared" si="10"/>
        <v>2</v>
      </c>
      <c r="E36" s="10">
        <f t="shared" si="20"/>
        <v>66.7741935483871</v>
      </c>
      <c r="F36" s="10">
        <f t="shared" si="21"/>
        <v>63.435483870967744</v>
      </c>
      <c r="G36" s="10">
        <f t="shared" si="22"/>
        <v>62.767741935483876</v>
      </c>
      <c r="H36" s="11">
        <f t="shared" si="23"/>
        <v>62.10000000000001</v>
      </c>
      <c r="I36" s="11">
        <f t="shared" si="24"/>
        <v>61.43225806451614</v>
      </c>
      <c r="J36" s="10">
        <f t="shared" si="25"/>
        <v>60.09677419354839</v>
      </c>
      <c r="K36" s="10">
        <f t="shared" si="26"/>
        <v>56.75806451612904</v>
      </c>
      <c r="L36" s="10">
        <f t="shared" si="27"/>
        <v>53.41935483870969</v>
      </c>
      <c r="M36" s="10">
        <f t="shared" si="28"/>
        <v>50.08064516129033</v>
      </c>
    </row>
    <row r="37" spans="1:13" ht="15">
      <c r="A37" s="4">
        <v>7000</v>
      </c>
      <c r="B37" s="4">
        <f t="shared" si="9"/>
        <v>21</v>
      </c>
      <c r="C37" s="4">
        <v>1086</v>
      </c>
      <c r="D37" s="4">
        <f t="shared" si="10"/>
        <v>2</v>
      </c>
      <c r="E37" s="10">
        <f t="shared" si="20"/>
        <v>67.67955801104972</v>
      </c>
      <c r="F37" s="10">
        <f t="shared" si="21"/>
        <v>64.29558011049723</v>
      </c>
      <c r="G37" s="10">
        <f t="shared" si="22"/>
        <v>63.61878453038673</v>
      </c>
      <c r="H37" s="10">
        <f t="shared" si="23"/>
        <v>62.94198895027625</v>
      </c>
      <c r="I37" s="10">
        <f t="shared" si="24"/>
        <v>62.26519337016575</v>
      </c>
      <c r="J37" s="10">
        <f t="shared" si="25"/>
        <v>60.91160220994475</v>
      </c>
      <c r="K37" s="10">
        <f t="shared" si="26"/>
        <v>57.52762430939226</v>
      </c>
      <c r="L37" s="10">
        <f t="shared" si="27"/>
        <v>54.14364640883978</v>
      </c>
      <c r="M37" s="10">
        <f t="shared" si="28"/>
        <v>50.75966850828729</v>
      </c>
    </row>
    <row r="39" ht="15">
      <c r="A39" s="12" t="s">
        <v>16</v>
      </c>
    </row>
    <row r="42" ht="15">
      <c r="K42" s="13"/>
    </row>
    <row r="43" ht="15">
      <c r="K43" s="13"/>
    </row>
    <row r="44" ht="15">
      <c r="K44" s="13"/>
    </row>
    <row r="45" ht="15">
      <c r="K45" s="13"/>
    </row>
    <row r="46" ht="15">
      <c r="K46" s="13"/>
    </row>
    <row r="47" ht="15">
      <c r="K47" s="13"/>
    </row>
    <row r="48" ht="15">
      <c r="K48" s="13"/>
    </row>
    <row r="49" ht="15">
      <c r="K49" s="13"/>
    </row>
    <row r="50" ht="15">
      <c r="K50" s="13"/>
    </row>
    <row r="51" ht="15">
      <c r="K51" s="13"/>
    </row>
    <row r="52" ht="15">
      <c r="K52" s="13"/>
    </row>
    <row r="53" ht="15">
      <c r="K53" s="13"/>
    </row>
    <row r="54" ht="15">
      <c r="K54" s="13"/>
    </row>
    <row r="55" ht="15">
      <c r="K55" s="13"/>
    </row>
    <row r="56" ht="15">
      <c r="K56" s="13"/>
    </row>
    <row r="57" ht="15">
      <c r="K57" s="13"/>
    </row>
    <row r="58" ht="15">
      <c r="K58" s="13"/>
    </row>
    <row r="59" ht="15">
      <c r="K59" s="13"/>
    </row>
    <row r="60" ht="15">
      <c r="K60" s="13"/>
    </row>
    <row r="61" ht="15">
      <c r="K61" s="13"/>
    </row>
    <row r="62" ht="15">
      <c r="K62" s="13"/>
    </row>
    <row r="63" ht="15">
      <c r="K63" s="13"/>
    </row>
    <row r="64" ht="15">
      <c r="K64" s="13"/>
    </row>
    <row r="65" ht="15">
      <c r="K65" s="13"/>
    </row>
    <row r="66" ht="15">
      <c r="K66" s="13"/>
    </row>
    <row r="67" ht="15">
      <c r="K67" s="13"/>
    </row>
    <row r="68" ht="15">
      <c r="K68" s="13"/>
    </row>
    <row r="69" ht="15">
      <c r="K69" s="13"/>
    </row>
    <row r="70" ht="15">
      <c r="K70" s="13"/>
    </row>
    <row r="71" ht="15">
      <c r="K71" s="13"/>
    </row>
    <row r="72" ht="15">
      <c r="K72" s="13"/>
    </row>
    <row r="73" ht="15">
      <c r="K73" s="13"/>
    </row>
    <row r="74" ht="15">
      <c r="K74" s="13"/>
    </row>
    <row r="75" ht="15">
      <c r="K75" s="13"/>
    </row>
    <row r="76" ht="15">
      <c r="K76" s="13"/>
    </row>
    <row r="77" ht="15">
      <c r="K77" s="13"/>
    </row>
    <row r="78" ht="15">
      <c r="K78" s="13"/>
    </row>
    <row r="79" ht="15">
      <c r="K79" s="13"/>
    </row>
    <row r="80" ht="15">
      <c r="K80" s="13"/>
    </row>
    <row r="81" ht="15">
      <c r="K81" s="13"/>
    </row>
    <row r="82" ht="15">
      <c r="K82" s="13"/>
    </row>
    <row r="83" ht="15">
      <c r="K83" s="13"/>
    </row>
    <row r="84" ht="15">
      <c r="K84" s="13"/>
    </row>
    <row r="85" ht="15">
      <c r="K85" s="13"/>
    </row>
    <row r="86" ht="15">
      <c r="K86" s="13"/>
    </row>
    <row r="87" ht="15">
      <c r="K87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deanlofall</dc:creator>
  <cp:keywords/>
  <dc:description/>
  <cp:lastModifiedBy>deanlofall</cp:lastModifiedBy>
  <dcterms:created xsi:type="dcterms:W3CDTF">2011-09-25T03:56:46Z</dcterms:created>
  <dcterms:modified xsi:type="dcterms:W3CDTF">2014-01-12T06:41:31Z</dcterms:modified>
  <cp:category/>
  <cp:version/>
  <cp:contentType/>
  <cp:contentStatus/>
</cp:coreProperties>
</file>